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22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<sst xmlns="http://schemas.openxmlformats.org/spreadsheetml/2006/main" count="40" uniqueCount="40">
  <si>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</si>
  <si>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</si>
  <si>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</si>
  <si>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</si>
  <si>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</si>
  <si>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</si>
  <si>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Электроэнергия, руб.</t>
  </si>
  <si>
    <t>в том числе:</t>
  </si>
  <si>
    <t>Управление МКД, руб.</t>
  </si>
  <si>
    <t>Вывоз мусора, руб.</t>
  </si>
  <si>
    <t>Текущий ремонт МОП, руб.</t>
  </si>
  <si>
    <t>Вода и водоотведение, руб.</t>
  </si>
  <si>
    <t>Дополнительные начисления</t>
  </si>
  <si>
    <t>Лифты, руб</t>
  </si>
  <si>
    <t>Техническое и аварийное обслуживание инженерных систем, руб.</t>
  </si>
  <si>
    <t>Установка общеподъездного домофонного оборудования</t>
  </si>
  <si>
    <t>Замена ламп , руб.</t>
  </si>
  <si>
    <t>Содержание общ имущества и управление  МКД, руб.                  в том числе:</t>
  </si>
  <si>
    <t>Аварийно-диспетчерская служба</t>
  </si>
  <si>
    <t>Энергоснабжение МОП, обслуживание</t>
  </si>
  <si>
    <t>с "01" января по "31" декабря 2015г.</t>
  </si>
  <si>
    <t>Санитарное содержание здания и придомовой территории , руб</t>
  </si>
  <si>
    <t>Задолженность собственников за 2014г</t>
  </si>
  <si>
    <t>Всего за 2015 год, руб.</t>
  </si>
  <si>
    <t>Итого собрано в 2015 год, руб.</t>
  </si>
  <si>
    <t>Собираемость за 2015, %</t>
  </si>
  <si>
    <t>мкр Крылатый, 22/2</t>
  </si>
  <si>
    <t>о расходовании денежных средств МКД по адресу: 
г. Иркутск, мкр Крылатый, д.22/2</t>
  </si>
  <si>
    <t>Материалы (таблички, замки для почтовых ящиков, замки на тех двери), руб.</t>
  </si>
  <si>
    <t>Работы по подготовке к отопительному сезону</t>
  </si>
  <si>
    <t>Поверка монометров</t>
  </si>
  <si>
    <t>Работы по благоустройству территории</t>
  </si>
  <si>
    <t>Установка алюминевых дверей</t>
  </si>
  <si>
    <t>Покраска подъезда 1 этаж</t>
  </si>
  <si>
    <t>Новогодняя елка</t>
  </si>
  <si>
    <t>Остаток средств по "Текущему ремонту" на 2015г</t>
  </si>
  <si>
    <t>Использовали средств по "Текущему ремонту" в 2015году, руб</t>
  </si>
  <si>
    <t>Итого остаток средств по "Текущему ремонту" на 2016год, руб.</t>
  </si>
  <si>
    <t>Плановые осмотры инженерных коммуникаций, конструктивных элементов, проведение осморта в целяхпрофилактики пожаротушения, руб</t>
  </si>
  <si>
    <t>Отопление 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</si>
</sst>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4" fontId="2" fillId="0" borderId="10" xfId="0" applyNumberFormat="1" applyFont="1" applyFill="1" applyBorder="1" applyAlignment="1">
      <alignment horizontal="right" shrinkToFit="1" readingOrder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42" fillId="0" borderId="0" xfId="0" applyFont="1" applyAlignment="1">
      <alignment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shrinkToFit="1" readingOrder="1"/>
    </xf>
    <xf numFmtId="4" fontId="4" fillId="0" borderId="21" xfId="0" applyNumberFormat="1" applyFont="1" applyFill="1" applyBorder="1" applyAlignment="1">
      <alignment horizontal="right" vertical="center" shrinkToFit="1" readingOrder="1"/>
    </xf>
    <xf numFmtId="4" fontId="2" fillId="0" borderId="22" xfId="0" applyNumberFormat="1" applyFont="1" applyFill="1" applyBorder="1" applyAlignment="1">
      <alignment horizontal="right" vertical="center" shrinkToFit="1" readingOrder="1"/>
    </xf>
    <xf numFmtId="4" fontId="4" fillId="0" borderId="23" xfId="0" applyNumberFormat="1" applyFont="1" applyFill="1" applyBorder="1" applyAlignment="1">
      <alignment horizontal="right" vertical="center" shrinkToFit="1" readingOrder="1"/>
    </xf>
    <xf numFmtId="4" fontId="2" fillId="0" borderId="14" xfId="0" applyNumberFormat="1" applyFont="1" applyFill="1" applyBorder="1" applyAlignment="1">
      <alignment horizontal="right" shrinkToFit="1" readingOrder="1"/>
    </xf>
    <xf numFmtId="0" fontId="2" fillId="0" borderId="18" xfId="0" applyFont="1" applyBorder="1" applyAlignment="1">
      <alignment vertical="top" wrapText="1"/>
    </xf>
    <xf numFmtId="4" fontId="43" fillId="35" borderId="24" xfId="0" applyNumberFormat="1" applyFont="1" applyFill="1" applyBorder="1" applyAlignment="1">
      <alignment horizontal="right" vertical="center"/>
    </xf>
    <xf numFmtId="4" fontId="43" fillId="35" borderId="20" xfId="0" applyNumberFormat="1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horizontal="center" vertical="top" wrapText="1"/>
    </xf>
    <xf numFmtId="4" fontId="43" fillId="36" borderId="25" xfId="0" applyNumberFormat="1" applyFont="1" applyFill="1" applyBorder="1" applyAlignment="1">
      <alignment vertical="top" wrapText="1"/>
    </xf>
    <xf numFmtId="0" fontId="4" fillId="36" borderId="19" xfId="0" applyFont="1" applyFill="1" applyBorder="1" applyAlignment="1">
      <alignment horizontal="center" vertical="top" wrapText="1"/>
    </xf>
    <xf numFmtId="4" fontId="43" fillId="36" borderId="26" xfId="0" applyNumberFormat="1" applyFont="1" applyFill="1" applyBorder="1" applyAlignment="1">
      <alignment vertical="top" wrapText="1"/>
    </xf>
    <xf numFmtId="4" fontId="43" fillId="36" borderId="27" xfId="0" applyNumberFormat="1" applyFont="1" applyFill="1" applyBorder="1" applyAlignment="1">
      <alignment vertical="top" wrapText="1"/>
    </xf>
    <xf numFmtId="0" fontId="4" fillId="36" borderId="28" xfId="0" applyFont="1" applyFill="1" applyBorder="1" applyAlignment="1">
      <alignment horizontal="center" vertical="top" wrapText="1"/>
    </xf>
    <xf numFmtId="9" fontId="44" fillId="36" borderId="26" xfId="0" applyNumberFormat="1" applyFont="1" applyFill="1" applyBorder="1" applyAlignment="1">
      <alignment vertical="top" wrapText="1"/>
    </xf>
    <xf numFmtId="9" fontId="44" fillId="36" borderId="27" xfId="0" applyNumberFormat="1" applyFont="1" applyFill="1" applyBorder="1" applyAlignment="1">
      <alignment vertical="top" wrapText="1"/>
    </xf>
    <xf numFmtId="4" fontId="4" fillId="0" borderId="29" xfId="0" applyNumberFormat="1" applyFont="1" applyFill="1" applyBorder="1" applyAlignment="1">
      <alignment vertical="center" shrinkToFit="1" readingOrder="1"/>
    </xf>
    <xf numFmtId="4" fontId="4" fillId="0" borderId="22" xfId="0" applyNumberFormat="1" applyFont="1" applyFill="1" applyBorder="1" applyAlignment="1">
      <alignment vertical="center" shrinkToFit="1" readingOrder="1"/>
    </xf>
    <xf numFmtId="4" fontId="4" fillId="0" borderId="30" xfId="0" applyNumberFormat="1" applyFont="1" applyFill="1" applyBorder="1" applyAlignment="1">
      <alignment vertical="center" shrinkToFit="1" readingOrder="1"/>
    </xf>
    <xf numFmtId="4" fontId="4" fillId="0" borderId="10" xfId="0" applyNumberFormat="1" applyFont="1" applyBorder="1" applyAlignment="1">
      <alignment shrinkToFit="1"/>
    </xf>
    <xf numFmtId="4" fontId="2" fillId="0" borderId="29" xfId="0" applyNumberFormat="1" applyFont="1" applyFill="1" applyBorder="1" applyAlignment="1">
      <alignment horizontal="right" vertical="center" shrinkToFit="1" readingOrder="1"/>
    </xf>
    <xf numFmtId="4" fontId="2" fillId="0" borderId="22" xfId="0" applyNumberFormat="1" applyFont="1" applyFill="1" applyBorder="1" applyAlignment="1">
      <alignment horizontal="right" shrinkToFit="1" readingOrder="1"/>
    </xf>
    <xf numFmtId="4" fontId="2" fillId="0" borderId="31" xfId="0" applyNumberFormat="1" applyFont="1" applyFill="1" applyBorder="1" applyAlignment="1">
      <alignment horizontal="right" vertical="center" shrinkToFit="1" readingOrder="1"/>
    </xf>
    <xf numFmtId="4" fontId="2" fillId="0" borderId="14" xfId="0" applyNumberFormat="1" applyFont="1" applyFill="1" applyBorder="1" applyAlignment="1">
      <alignment horizontal="right" vertical="center" shrinkToFit="1" readingOrder="1"/>
    </xf>
    <xf numFmtId="4" fontId="2" fillId="0" borderId="30" xfId="0" applyNumberFormat="1" applyFont="1" applyFill="1" applyBorder="1" applyAlignment="1">
      <alignment horizontal="right" vertical="center" shrinkToFit="1" readingOrder="1"/>
    </xf>
    <xf numFmtId="4" fontId="2" fillId="0" borderId="13" xfId="0" applyNumberFormat="1" applyFont="1" applyFill="1" applyBorder="1" applyAlignment="1">
      <alignment horizontal="right" vertical="center" shrinkToFit="1" readingOrder="1"/>
    </xf>
    <xf numFmtId="4" fontId="2" fillId="0" borderId="10" xfId="0" applyNumberFormat="1" applyFont="1" applyFill="1" applyBorder="1" applyAlignment="1">
      <alignment horizontal="right" vertical="center" shrinkToFit="1" readingOrder="1"/>
    </xf>
    <xf numFmtId="4" fontId="4" fillId="0" borderId="24" xfId="0" applyNumberFormat="1" applyFont="1" applyFill="1" applyBorder="1" applyAlignment="1">
      <alignment horizontal="right" vertical="center" shrinkToFit="1" readingOrder="1"/>
    </xf>
    <xf numFmtId="0" fontId="4" fillId="0" borderId="17" xfId="0" applyFont="1" applyFill="1" applyBorder="1" applyAlignment="1">
      <alignment horizontal="left" vertical="justify" wrapText="1"/>
    </xf>
    <xf numFmtId="4" fontId="43" fillId="35" borderId="32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11" xfId="0" applyFont="1" applyFill="1" applyBorder="1" applyAlignment="1">
      <alignment horizontal="left" vertical="justify" wrapText="1"/>
    </xf>
    <xf numFmtId="4" fontId="4" fillId="0" borderId="32" xfId="0" applyNumberFormat="1" applyFont="1" applyFill="1" applyBorder="1" applyAlignment="1">
      <alignment horizontal="right" vertical="center" shrinkToFit="1" readingOrder="1"/>
    </xf>
    <xf numFmtId="4" fontId="4" fillId="0" borderId="34" xfId="0" applyNumberFormat="1" applyFont="1" applyFill="1" applyBorder="1" applyAlignment="1">
      <alignment horizontal="right" vertical="center" shrinkToFit="1" readingOrder="1"/>
    </xf>
    <xf numFmtId="4" fontId="4" fillId="0" borderId="20" xfId="0" applyNumberFormat="1" applyFont="1" applyFill="1" applyBorder="1" applyAlignment="1">
      <alignment horizontal="right" vertical="center" shrinkToFit="1" readingOrder="1"/>
    </xf>
    <xf numFmtId="4" fontId="4" fillId="0" borderId="35" xfId="0" applyNumberFormat="1" applyFont="1" applyFill="1" applyBorder="1" applyAlignment="1">
      <alignment horizontal="right" vertical="center" shrinkToFit="1" readingOrder="1"/>
    </xf>
    <xf numFmtId="0" fontId="4" fillId="37" borderId="36" xfId="0" applyFont="1" applyFill="1" applyBorder="1" applyAlignment="1">
      <alignment horizontal="center" vertical="top" wrapText="1"/>
    </xf>
    <xf numFmtId="0" fontId="4" fillId="37" borderId="37" xfId="0" applyFont="1" applyFill="1" applyBorder="1" applyAlignment="1">
      <alignment horizontal="center" vertical="top" wrapText="1"/>
    </xf>
    <xf numFmtId="0" fontId="4" fillId="37" borderId="38" xfId="0" applyFont="1" applyFill="1" applyBorder="1" applyAlignment="1">
      <alignment horizontal="center" vertical="top" wrapText="1"/>
    </xf>
    <xf numFmtId="4" fontId="4" fillId="33" borderId="36" xfId="0" applyNumberFormat="1" applyFont="1" applyFill="1" applyBorder="1" applyAlignment="1">
      <alignment horizontal="center" shrinkToFit="1" readingOrder="1"/>
    </xf>
    <xf numFmtId="4" fontId="4" fillId="33" borderId="38" xfId="0" applyNumberFormat="1" applyFont="1" applyFill="1" applyBorder="1" applyAlignment="1">
      <alignment horizontal="center" shrinkToFit="1" readingOrder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justify"/>
    </xf>
    <xf numFmtId="0" fontId="4" fillId="37" borderId="42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4">
      <selection activeCell="A10" sqref="A10"/>
    </sheetView>
  </sheetViews>
  <sheetFormatPr defaultColWidth="9.140625" defaultRowHeight="15"/>
  <cols>
    <col min="1" max="1" width="45.8515625" style="0" customWidth="1"/>
    <col min="2" max="2" width="22.8515625" style="0" customWidth="1"/>
    <col min="3" max="3" width="25.8515625" style="0" customWidth="1"/>
  </cols>
  <sheetData>
    <row r="1" spans="1:3" ht="19.5">
      <c r="A1" s="67" t="s">
        <v>0</v>
      </c>
      <c r="B1" s="67"/>
      <c r="C1" s="67"/>
    </row>
    <row r="2" spans="1:3" ht="42" customHeight="1">
      <c r="A2" s="68" t="s">
        <v>27</v>
      </c>
      <c r="B2" s="68"/>
      <c r="C2" s="68"/>
    </row>
    <row r="3" spans="1:3" ht="19.5">
      <c r="A3" s="67" t="s">
        <v>20</v>
      </c>
      <c r="B3" s="67"/>
      <c r="C3" s="67"/>
    </row>
    <row r="4" spans="1:3" ht="16.5" thickBot="1">
      <c r="A4" s="54"/>
      <c r="B4" s="54"/>
      <c r="C4" s="54"/>
    </row>
    <row r="5" spans="1:3" ht="21" customHeight="1">
      <c r="A5" s="69" t="s">
        <v>1</v>
      </c>
      <c r="B5" s="71" t="s">
        <v>2</v>
      </c>
      <c r="C5" s="72"/>
    </row>
    <row r="6" spans="1:3" ht="18" customHeight="1">
      <c r="A6" s="70"/>
      <c r="B6" s="73" t="s">
        <v>26</v>
      </c>
      <c r="C6" s="74"/>
    </row>
    <row r="7" spans="1:3" ht="19.5" customHeight="1" thickBot="1">
      <c r="A7" s="70"/>
      <c r="B7" s="6" t="s">
        <v>3</v>
      </c>
      <c r="C7" s="7" t="s">
        <v>4</v>
      </c>
    </row>
    <row r="8" spans="1:3" s="1" customFormat="1" ht="19.5" customHeight="1" thickBot="1">
      <c r="A8" s="8" t="s">
        <v>5</v>
      </c>
      <c r="B8" s="65">
        <v>4577.3</v>
      </c>
      <c r="C8" s="66"/>
    </row>
    <row r="9" spans="1:3" s="1" customFormat="1" ht="32.25" customHeight="1">
      <c r="A9" s="9" t="s">
        <v>39</v>
      </c>
      <c r="B9" s="35">
        <f>570841.44+17766.69+11000</f>
        <v>599608.1299999999</v>
      </c>
      <c r="C9" s="36">
        <f>620120+11000</f>
        <v>631120</v>
      </c>
    </row>
    <row r="10" spans="1:3" s="1" customFormat="1" ht="23.25" customHeight="1">
      <c r="A10" s="10" t="s">
        <v>11</v>
      </c>
      <c r="B10" s="37">
        <f>125487.18+352221.44</f>
        <v>477708.62</v>
      </c>
      <c r="C10" s="38">
        <f>121708.9+345284.96+71651.87</f>
        <v>538645.73</v>
      </c>
    </row>
    <row r="11" spans="1:3" s="1" customFormat="1" ht="23.25" customHeight="1" thickBot="1">
      <c r="A11" s="11" t="s">
        <v>6</v>
      </c>
      <c r="B11" s="37">
        <f>210102.16+47941.74</f>
        <v>258043.9</v>
      </c>
      <c r="C11" s="38">
        <f>237271.57+45715.34</f>
        <v>282986.91000000003</v>
      </c>
    </row>
    <row r="12" spans="1:3" s="1" customFormat="1" ht="34.5" customHeight="1">
      <c r="A12" s="12" t="s">
        <v>17</v>
      </c>
      <c r="B12" s="46"/>
      <c r="C12" s="19"/>
    </row>
    <row r="13" spans="1:3" s="1" customFormat="1" ht="21.75" customHeight="1">
      <c r="A13" s="13" t="s">
        <v>8</v>
      </c>
      <c r="B13" s="39">
        <v>102839.4</v>
      </c>
      <c r="C13" s="40">
        <v>106020</v>
      </c>
    </row>
    <row r="14" spans="1:3" s="1" customFormat="1" ht="34.5" customHeight="1">
      <c r="A14" s="47" t="s">
        <v>21</v>
      </c>
      <c r="B14" s="41">
        <v>276042.6</v>
      </c>
      <c r="C14" s="42">
        <v>284580</v>
      </c>
    </row>
    <row r="15" spans="1:3" s="1" customFormat="1" ht="69.75" customHeight="1">
      <c r="A15" s="57" t="s">
        <v>38</v>
      </c>
      <c r="B15" s="43">
        <v>53043.48</v>
      </c>
      <c r="C15" s="45">
        <v>54684</v>
      </c>
    </row>
    <row r="16" spans="1:3" s="1" customFormat="1" ht="21.75" customHeight="1">
      <c r="A16" s="14" t="s">
        <v>13</v>
      </c>
      <c r="B16" s="44">
        <v>184028.4</v>
      </c>
      <c r="C16" s="42">
        <v>189720</v>
      </c>
    </row>
    <row r="17" spans="1:3" s="1" customFormat="1" ht="39" customHeight="1">
      <c r="A17" s="15" t="s">
        <v>14</v>
      </c>
      <c r="B17" s="43">
        <v>210318.13</v>
      </c>
      <c r="C17" s="45">
        <v>212029.99</v>
      </c>
    </row>
    <row r="18" spans="1:3" s="1" customFormat="1" ht="22.5" customHeight="1">
      <c r="A18" s="14" t="s">
        <v>18</v>
      </c>
      <c r="B18" s="41">
        <v>71987.58</v>
      </c>
      <c r="C18" s="42">
        <v>74214</v>
      </c>
    </row>
    <row r="19" spans="1:3" s="1" customFormat="1" ht="22.5" customHeight="1">
      <c r="A19" s="14" t="s">
        <v>19</v>
      </c>
      <c r="B19" s="41">
        <v>57914.82</v>
      </c>
      <c r="C19" s="42">
        <v>59706</v>
      </c>
    </row>
    <row r="20" spans="1:3" s="1" customFormat="1" ht="21.75" customHeight="1" thickBot="1">
      <c r="A20" s="16" t="s">
        <v>9</v>
      </c>
      <c r="B20" s="44">
        <v>97772.98</v>
      </c>
      <c r="C20" s="42">
        <v>100796.89</v>
      </c>
    </row>
    <row r="21" spans="1:3" ht="18.75" customHeight="1">
      <c r="A21" s="17" t="s">
        <v>10</v>
      </c>
      <c r="B21" s="58">
        <v>28217.97</v>
      </c>
      <c r="C21" s="60">
        <v>46507.63</v>
      </c>
    </row>
    <row r="22" spans="1:3" ht="14.25" customHeight="1" thickBot="1">
      <c r="A22" s="18" t="s">
        <v>7</v>
      </c>
      <c r="B22" s="59"/>
      <c r="C22" s="61"/>
    </row>
    <row r="23" spans="1:3" ht="30.75" customHeight="1">
      <c r="A23" s="3" t="s">
        <v>28</v>
      </c>
      <c r="B23" s="20"/>
      <c r="C23" s="21">
        <v>1816.83</v>
      </c>
    </row>
    <row r="24" spans="1:3" ht="19.5" customHeight="1">
      <c r="A24" s="4" t="s">
        <v>16</v>
      </c>
      <c r="B24" s="22"/>
      <c r="C24" s="21">
        <v>3665.5</v>
      </c>
    </row>
    <row r="25" spans="1:3" ht="30.75" customHeight="1">
      <c r="A25" s="4" t="s">
        <v>29</v>
      </c>
      <c r="B25" s="22"/>
      <c r="C25" s="2">
        <v>4907</v>
      </c>
    </row>
    <row r="26" spans="1:3" ht="28.5" customHeight="1">
      <c r="A26" s="49" t="s">
        <v>30</v>
      </c>
      <c r="B26" s="22"/>
      <c r="C26" s="2">
        <v>1801.33</v>
      </c>
    </row>
    <row r="27" spans="1:3" ht="18.75" customHeight="1">
      <c r="A27" s="49" t="s">
        <v>31</v>
      </c>
      <c r="B27" s="22"/>
      <c r="C27" s="23">
        <v>1094</v>
      </c>
    </row>
    <row r="28" spans="1:3" ht="21" customHeight="1">
      <c r="A28" s="49" t="s">
        <v>32</v>
      </c>
      <c r="B28" s="22"/>
      <c r="C28" s="23">
        <v>26333.33</v>
      </c>
    </row>
    <row r="29" spans="1:3" ht="20.25" customHeight="1">
      <c r="A29" s="49" t="s">
        <v>33</v>
      </c>
      <c r="B29" s="22"/>
      <c r="C29" s="23">
        <v>3916</v>
      </c>
    </row>
    <row r="30" spans="1:3" ht="17.25" customHeight="1" thickBot="1">
      <c r="A30" s="49" t="s">
        <v>34</v>
      </c>
      <c r="B30" s="22"/>
      <c r="C30" s="23">
        <v>1666.67</v>
      </c>
    </row>
    <row r="31" spans="1:3" ht="15" customHeight="1" thickBot="1">
      <c r="A31" s="62" t="s">
        <v>12</v>
      </c>
      <c r="B31" s="63"/>
      <c r="C31" s="64"/>
    </row>
    <row r="32" spans="1:3" ht="31.5" customHeight="1" thickBot="1">
      <c r="A32" s="24" t="s">
        <v>15</v>
      </c>
      <c r="B32" s="25">
        <v>0</v>
      </c>
      <c r="C32" s="26">
        <v>0</v>
      </c>
    </row>
    <row r="33" spans="1:3" ht="31.5" customHeight="1" thickBot="1">
      <c r="A33" s="24" t="s">
        <v>22</v>
      </c>
      <c r="B33" s="48"/>
      <c r="C33" s="26">
        <v>374226.61</v>
      </c>
    </row>
    <row r="34" spans="1:3" ht="16.5" thickBot="1">
      <c r="A34" s="27" t="s">
        <v>23</v>
      </c>
      <c r="B34" s="28">
        <f>B21+B20+B19+B18+B17+B16+B15+B14+B13+B11+B10+B9</f>
        <v>2417526.01</v>
      </c>
      <c r="C34" s="28">
        <f>C21+C20+C19+C18+C17+C16+C15+C14+C13+C11+C10+C9</f>
        <v>2581011.15</v>
      </c>
    </row>
    <row r="35" spans="1:3" ht="16.5" thickBot="1">
      <c r="A35" s="29" t="s">
        <v>24</v>
      </c>
      <c r="B35" s="30">
        <f>B34</f>
        <v>2417526.01</v>
      </c>
      <c r="C35" s="31"/>
    </row>
    <row r="36" spans="1:3" ht="16.5" thickBot="1">
      <c r="A36" s="32" t="s">
        <v>25</v>
      </c>
      <c r="B36" s="33">
        <f>B34/(C34+C33)</f>
        <v>0.8180478886409465</v>
      </c>
      <c r="C36" s="34"/>
    </row>
    <row r="37" spans="1:3" ht="15.75">
      <c r="A37" s="55"/>
      <c r="B37" s="55"/>
      <c r="C37" s="56"/>
    </row>
    <row r="38" spans="1:3" ht="15.75">
      <c r="A38" s="50" t="s">
        <v>35</v>
      </c>
      <c r="B38" s="55"/>
      <c r="C38" s="53">
        <v>38288.61</v>
      </c>
    </row>
    <row r="39" spans="1:3" ht="15.75">
      <c r="A39" s="50" t="s">
        <v>36</v>
      </c>
      <c r="B39" s="56"/>
      <c r="C39" s="50">
        <v>45200.66</v>
      </c>
    </row>
    <row r="40" spans="1:3" ht="15.75">
      <c r="A40" s="51" t="s">
        <v>37</v>
      </c>
      <c r="B40" s="56"/>
      <c r="C40" s="52">
        <f>B21-C39+C38</f>
        <v>21305.92</v>
      </c>
    </row>
    <row r="41" spans="1:3" ht="18.75">
      <c r="A41" s="5"/>
      <c r="B41" s="5"/>
      <c r="C41" s="5"/>
    </row>
  </sheetData>
  <sheetProtection/>
  <mergeCells count="10">
    <mergeCell ref="B21:B22"/>
    <mergeCell ref="C21:C22"/>
    <mergeCell ref="A31:C31"/>
    <mergeCell ref="B8:C8"/>
    <mergeCell ref="A1:C1"/>
    <mergeCell ref="A2:C2"/>
    <mergeCell ref="A3:C3"/>
    <mergeCell ref="A5:A7"/>
    <mergeCell ref="B5:C5"/>
    <mergeCell ref="B6:C6"/>
  </mergeCells>
  <printOptions/>
  <pageMargins left="0.31496062992125984" right="0.11811023622047245" top="0.196850393700787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Admin</cp:lastModifiedBy>
  <cp:lastPrinted>2016-03-23T02:23:01Z</cp:lastPrinted>
  <dcterms:created xsi:type="dcterms:W3CDTF">2014-03-11T05:37:36Z</dcterms:created>
  <dcterms:modified xsi:type="dcterms:W3CDTF">2016-03-23T02:42:40Z</dcterms:modified>
  <cp:category/>
  <cp:version/>
  <cp:contentType/>
  <cp:contentStatus/>
</cp:coreProperties>
</file>